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60" windowWidth="20730" windowHeight="11700" activeTab="1"/>
  </bookViews>
  <sheets>
    <sheet name="Расход" sheetId="1" r:id="rId1"/>
    <sheet name="Приход" sheetId="2" r:id="rId2"/>
  </sheets>
  <definedNames>
    <definedName name="_xlnm._FilterDatabase" localSheetId="1" hidden="1">Приход!$A$2:$IU$33</definedName>
    <definedName name="_xlnm._FilterDatabase" localSheetId="0" hidden="1">Расход!$A$2:$F$26</definedName>
  </definedNames>
  <calcPr calcId="144525"/>
</workbook>
</file>

<file path=xl/calcChain.xml><?xml version="1.0" encoding="utf-8"?>
<calcChain xmlns="http://schemas.openxmlformats.org/spreadsheetml/2006/main">
  <c r="C24" i="2" l="1"/>
  <c r="C33" i="2" l="1"/>
  <c r="C25" i="1"/>
  <c r="C24" i="1"/>
  <c r="C25" i="2" l="1"/>
  <c r="C11" i="2"/>
  <c r="C10" i="2"/>
  <c r="C9" i="2"/>
  <c r="C8" i="2"/>
  <c r="C26" i="1" l="1"/>
</calcChain>
</file>

<file path=xl/comments1.xml><?xml version="1.0" encoding="utf-8"?>
<comments xmlns="http://schemas.openxmlformats.org/spreadsheetml/2006/main">
  <authors>
    <author>Владивосток Пиво - Старший бухгалтер - Иванова О.В.</author>
  </authors>
  <commentList>
    <comment ref="C24" authorId="0">
      <text>
        <r>
          <rPr>
            <b/>
            <sz val="9"/>
            <color indexed="81"/>
            <rFont val="Tahoma"/>
            <family val="2"/>
            <charset val="204"/>
          </rPr>
          <t>20000 Сластен сентябрь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2100 таблички ИП Трошкин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20 000 зп Горковенко С.А. авгст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10 000 зп Иванова О.В. Сентябрь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20 000 Горковенко С.А. сентябрь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34 000 Горковенко С.А. октябрь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20 000 Белокурова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20 000 зп Малышко сентябрь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5" authorId="0">
      <text>
        <r>
          <rPr>
            <sz val="9"/>
            <color indexed="81"/>
            <rFont val="Tahoma"/>
            <family val="2"/>
            <charset val="204"/>
          </rPr>
          <t>5 695,49+  РКО
20 000 Иванова И.П.</t>
        </r>
        <r>
          <rPr>
            <b/>
            <sz val="9"/>
            <color indexed="81"/>
            <rFont val="Tahoma"/>
            <family val="2"/>
            <charset val="204"/>
          </rPr>
          <t xml:space="preserve">
16 727,36 налоги
</t>
        </r>
      </text>
    </comment>
  </commentList>
</comments>
</file>

<file path=xl/sharedStrings.xml><?xml version="1.0" encoding="utf-8"?>
<sst xmlns="http://schemas.openxmlformats.org/spreadsheetml/2006/main" count="110" uniqueCount="64">
  <si>
    <t>Итого со счета фонда</t>
  </si>
  <si>
    <t>Помощь благотворителей</t>
  </si>
  <si>
    <t xml:space="preserve">Итого </t>
  </si>
  <si>
    <t>Благотворительное пожертвование</t>
  </si>
  <si>
    <t>Дата</t>
  </si>
  <si>
    <t>Назначение платежа</t>
  </si>
  <si>
    <t>Сумма</t>
  </si>
  <si>
    <t>Расходы в рамках проекта, акции, мерориятия</t>
  </si>
  <si>
    <t>1 упаковка</t>
  </si>
  <si>
    <t>Подгузники Колосова Виктория</t>
  </si>
  <si>
    <r>
      <t xml:space="preserve">Административные расходы на содержание фонда: </t>
    </r>
    <r>
      <rPr>
        <sz val="11"/>
        <rFont val="Times New Roman"/>
        <family val="1"/>
        <charset val="204"/>
      </rPr>
      <t>Комиссия за перечисление средств со счета согласно договора Расчетно Кассовое Обслуживание,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Заработная плата, Налоги с заработной платы</t>
    </r>
  </si>
  <si>
    <t>Чуйко Максим + сопровождение (осмотр в НИИ им. "Блохина")</t>
  </si>
  <si>
    <t>Игрушки в корбку храбрости</t>
  </si>
  <si>
    <t xml:space="preserve"> 96 000 р</t>
  </si>
  <si>
    <t>Квартира дла проживания родителей в г Москва, чьи дети находятся  на лечении или обследовании</t>
  </si>
  <si>
    <t>10 000 руб.</t>
  </si>
  <si>
    <t>Подгузники Тимченко Кирилл</t>
  </si>
  <si>
    <t>Подгузники Фурсов Олег</t>
  </si>
  <si>
    <t>Подгузники Малярук Матвей</t>
  </si>
  <si>
    <t>Подгузники Вировая Надежда</t>
  </si>
  <si>
    <t xml:space="preserve"> TNT почта (экспресс перевозка мед документов) Жиряков Михаил</t>
  </si>
  <si>
    <t>Предоставление благотворителем услуг такси Строкаченко Анастасии</t>
  </si>
  <si>
    <t>1 услуга</t>
  </si>
  <si>
    <t>Благотворительное пожертвование "День Мороженного"</t>
  </si>
  <si>
    <t>Влажные салфетки Тимченко Кирилл</t>
  </si>
  <si>
    <t>Влажные салфетки Никонов Александр</t>
  </si>
  <si>
    <t>Детское питание Никонов Александр</t>
  </si>
  <si>
    <t>Чеканов Тамерлан + сопровождение (стационар ФГБУ ФНКЦ ДГОИ им. Дмитрия Рогачева)</t>
  </si>
  <si>
    <t>Хлыбов Денис + сопровождение (обследование МНТК МТ им Федорова)</t>
  </si>
  <si>
    <t>Сиренко Марина + сопровождение (обследование МНТК МТ им Федорова)</t>
  </si>
  <si>
    <t>Степанова Вера + сопровождение (обследование в НИИ им. "Блохина")</t>
  </si>
  <si>
    <t>Подгузники Симонов Владимир</t>
  </si>
  <si>
    <t>Подгузники Никонов Александр</t>
  </si>
  <si>
    <t>Лабораторные исследования в ООО "ТАФИ-Диагностика" сентябрь 2017: Жданович Владимир, Кадков Даниил, Чеканов Тамерлан, Гончаров Роман, Крон Дарина, Шепеляк Даниил, Вотинова Арина, Устинова Ева, Чеканов Тамерлан, Бестужева Алина, Белобородова Алиса, Киселева София, Беляйкин Виктор, Сысолятина Елизавета, Криворотова Юлия</t>
  </si>
  <si>
    <t>1 слуга</t>
  </si>
  <si>
    <t>Сопровождение на такси Колосовой Виктории с аэропорта до клиники Лучевая терапия ФГБУ РНЦР МЗ РФ</t>
  </si>
  <si>
    <t>Сопровождение на такси Устиновой Евы с аэропорта до клиники ФГБУ ФНКЦ ДГОИ им. Дмитрия Рогачева</t>
  </si>
  <si>
    <t>Сопровождение на такси Беляйкина Виктора  с аэропорта до клиники ФГБУ ФНКЦ ДГОИ им. Дмитрия Рогачева</t>
  </si>
  <si>
    <t>2 473,60</t>
  </si>
  <si>
    <t>Приобретение  препарата «Фраксипарин», который предупреждает тромбоэмболические осложнения (Усатов Артем)</t>
  </si>
  <si>
    <t>Сцинтиграфия в ФГБУ ФНКЦ ДГОИ им. Дмитрия Рогачева, консультация  Шиманской (Киселева София)</t>
  </si>
  <si>
    <t>Приобретение  препарата «Клексан», профилактика венозных тромбозов и эмболии (Усатов Артем)</t>
  </si>
  <si>
    <t>Приобретение  препарата «Фороза», лечения заболеваний костей (Чупров Родион) 2 банки</t>
  </si>
  <si>
    <t>Исследование Компьютерная томография Зауребаевой Александры</t>
  </si>
  <si>
    <t xml:space="preserve"> TNT почта (экспресс перевозка мед документов) Фурсов Олег</t>
  </si>
  <si>
    <t>Приобретение  препарата «Сандиммун Неорал» – лекарственный препарат иммунодепрессивного действия</t>
  </si>
  <si>
    <t>Приобретение  препарата «Фраксипарин» – лекарственный препарат по профилактике тромбообразования</t>
  </si>
  <si>
    <t>Лабораторные исследования в ООО "ТАФИ-Диагностика" август 2017: Катриняк Вероника, Холяпин Дмитрий, Омельчук Ростислав, Холяпин Дмитрий, Куликова Кристина, Куликова Юлия, Астахов Алексей, Усатов Артем, Ревука Константин, Омельчук Ростислав</t>
  </si>
  <si>
    <t>Авиаперелет Беляйкина, Владивосток -  Москва, на госпитализацию ФГБУ ФНКЦ ДГОИ им. Дмитрия Рогачева</t>
  </si>
  <si>
    <t>Авиаперелет Крон Дарина, Москва - Владивосток, Лучевая терапия ФГБУ РНЦР МЗ РФ</t>
  </si>
  <si>
    <t>Авиаперелет Чеканова Тамерлана, Владивосток -  Москва, на сцинтиграфию ФГБУ ФНКЦ ДГОИ им. Дмитрия Рогачева</t>
  </si>
  <si>
    <t>Авиаперелет Сиренко Марина, Москва - Владивосток, обследование МНТК МТ им Федорова</t>
  </si>
  <si>
    <t>Авиаперелет Халяпин Дмитрий, Москва - Владивосток, Трансплантация костного мозга  ФГБУ "РДКБ"</t>
  </si>
  <si>
    <t>Авиаперелет Киселева София, Владивосток - Москва, Сцинтиграфия в ФГБУ ФНКЦ ДГОИ им. Дмитрия Рогачева</t>
  </si>
  <si>
    <t>Авиаперелет Киселева София, Москва - Владивосток, Сцинтиграфия в ФГБУ ФНКЦ ДГОИ им. Дмитрия Рогачева</t>
  </si>
  <si>
    <t>Авиаперелет Колосова Виктория, Владивосток - Москва, Лучевая терапия ФГБУ РНЦР МЗ РФ</t>
  </si>
  <si>
    <t>Авиаперелет Устинова Ева, Владивосток - Москва, обследование, ФГБУ ФНКЦ ДГОИ им. Дмитрия Рогачева</t>
  </si>
  <si>
    <t>Авиаперелет Чупров Родион, Владивосток - Москва, обследование Эндокринологический НЦ г.Москва</t>
  </si>
  <si>
    <t>Авиаперелет Степанова Вера, Владивосток -  Москва, Обследование в НИИ им. "Блохина"</t>
  </si>
  <si>
    <t xml:space="preserve">Благотворительное пожертвование Чиркова А.А. </t>
  </si>
  <si>
    <t>Благотворительное пожертвование Митина П.А.</t>
  </si>
  <si>
    <t>Благотворительное пожертвование ИП Моисеев А.А.</t>
  </si>
  <si>
    <t>Благотворительное пожертвование ООО "ВМ-Трейд"</t>
  </si>
  <si>
    <t>Благотворительное пожертвование ООО "ДВ Торг"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</si>
</sst>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[$-F800]dddd\,\ mmmm\ dd\,\ yyyy"/>
  </numFmts>
  <fonts count="20" x14ac:knownFonts="1">
    <font>
      <sz val="11"/>
      <name val="Calibri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3" fillId="0" borderId="0" xfId="0" applyNumberFormat="1" applyFont="1" applyAlignment="1"/>
    <xf numFmtId="0" fontId="2" fillId="0" borderId="10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/>
    <xf numFmtId="4" fontId="3" fillId="0" borderId="0" xfId="0" applyNumberFormat="1" applyFont="1" applyBorder="1" applyAlignment="1"/>
    <xf numFmtId="164" fontId="1" fillId="0" borderId="9" xfId="0" applyNumberFormat="1" applyFont="1" applyBorder="1" applyAlignment="1">
      <alignment vertical="center" wrapText="1"/>
    </xf>
    <xf numFmtId="0" fontId="3" fillId="0" borderId="0" xfId="0" applyFont="1" applyBorder="1" applyAlignment="1"/>
    <xf numFmtId="4" fontId="3" fillId="0" borderId="0" xfId="0" applyNumberFormat="1" applyFont="1" applyFill="1" applyBorder="1" applyAlignment="1"/>
    <xf numFmtId="164" fontId="1" fillId="0" borderId="19" xfId="0" applyNumberFormat="1" applyFont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4" fontId="3" fillId="0" borderId="6" xfId="0" applyNumberFormat="1" applyFont="1" applyFill="1" applyBorder="1" applyAlignment="1"/>
    <xf numFmtId="0" fontId="11" fillId="0" borderId="7" xfId="0" applyNumberFormat="1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165" fontId="14" fillId="0" borderId="4" xfId="0" applyNumberFormat="1" applyFont="1" applyBorder="1" applyAlignment="1"/>
    <xf numFmtId="4" fontId="16" fillId="0" borderId="3" xfId="0" applyNumberFormat="1" applyFont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4" fontId="12" fillId="0" borderId="7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Alignment="1">
      <alignment horizontal="center" vertical="center" wrapText="1"/>
    </xf>
    <xf numFmtId="10" fontId="13" fillId="0" borderId="0" xfId="0" applyNumberFormat="1" applyFont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3" fillId="2" borderId="0" xfId="0" applyNumberFormat="1" applyFont="1" applyFill="1" applyAlignment="1"/>
    <xf numFmtId="0" fontId="3" fillId="2" borderId="0" xfId="0" applyFont="1" applyFill="1" applyAlignment="1"/>
    <xf numFmtId="0" fontId="10" fillId="0" borderId="2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horizontal="center"/>
    </xf>
    <xf numFmtId="0" fontId="19" fillId="0" borderId="28" xfId="0" applyFont="1" applyFill="1" applyBorder="1" applyAlignment="1">
      <alignment horizontal="center"/>
    </xf>
    <xf numFmtId="4" fontId="13" fillId="0" borderId="22" xfId="0" applyNumberFormat="1" applyFont="1" applyBorder="1" applyAlignment="1">
      <alignment horizontal="center"/>
    </xf>
    <xf numFmtId="4" fontId="12" fillId="0" borderId="22" xfId="0" applyNumberFormat="1" applyFont="1" applyBorder="1" applyAlignment="1">
      <alignment horizontal="center"/>
    </xf>
    <xf numFmtId="4" fontId="12" fillId="0" borderId="22" xfId="0" applyNumberFormat="1" applyFont="1" applyBorder="1" applyAlignment="1">
      <alignment horizontal="center" vertical="center" wrapText="1"/>
    </xf>
    <xf numFmtId="4" fontId="15" fillId="2" borderId="23" xfId="0" applyNumberFormat="1" applyFont="1" applyFill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25" xfId="0" applyNumberFormat="1" applyFont="1" applyBorder="1" applyAlignment="1">
      <alignment horizontal="center"/>
    </xf>
    <xf numFmtId="4" fontId="15" fillId="0" borderId="29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/>
    </xf>
    <xf numFmtId="164" fontId="1" fillId="0" borderId="19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5" fillId="0" borderId="13" xfId="0" applyNumberFormat="1" applyFont="1" applyBorder="1" applyAlignment="1">
      <alignment horizontal="center" vertical="center" wrapText="1"/>
    </xf>
    <xf numFmtId="4" fontId="15" fillId="0" borderId="16" xfId="0" applyNumberFormat="1" applyFont="1" applyBorder="1" applyAlignment="1">
      <alignment horizontal="center" vertical="center" wrapText="1"/>
    </xf>
    <xf numFmtId="4" fontId="15" fillId="0" borderId="1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9"/>
  <sheetViews>
    <sheetView topLeftCell="A22" workbookViewId="0">
      <selection activeCell="E28" sqref="E28"/>
    </sheetView>
  </sheetViews>
  <sheetFormatPr defaultColWidth="9" defaultRowHeight="15" x14ac:dyDescent="0.25"/>
  <cols>
    <col min="1" max="1" width="12" style="1" customWidth="1"/>
    <col min="2" max="2" width="49.28515625" style="1" customWidth="1"/>
    <col min="3" max="3" width="11" style="41" customWidth="1"/>
    <col min="4" max="4" width="16" customWidth="1"/>
    <col min="5" max="5" width="9.140625"/>
    <col min="6" max="6" width="9.7109375" customWidth="1"/>
    <col min="7" max="256" width="9.140625" customWidth="1"/>
  </cols>
  <sheetData>
    <row r="1" spans="1:3" ht="15.75" thickBot="1" x14ac:dyDescent="0.3">
      <c r="A1" s="69"/>
      <c r="B1" s="69"/>
      <c r="C1" s="69"/>
    </row>
    <row r="2" spans="1:3" ht="15.75" thickBot="1" x14ac:dyDescent="0.3">
      <c r="A2" s="2" t="s">
        <v>4</v>
      </c>
      <c r="B2" s="3" t="s">
        <v>5</v>
      </c>
      <c r="C2" s="35" t="s">
        <v>6</v>
      </c>
    </row>
    <row r="3" spans="1:3" ht="45" x14ac:dyDescent="0.25">
      <c r="A3" s="23">
        <v>42979</v>
      </c>
      <c r="B3" s="62" t="s">
        <v>48</v>
      </c>
      <c r="C3" s="56">
        <v>19380</v>
      </c>
    </row>
    <row r="4" spans="1:3" ht="30" x14ac:dyDescent="0.25">
      <c r="A4" s="23">
        <v>42979</v>
      </c>
      <c r="B4" s="62" t="s">
        <v>49</v>
      </c>
      <c r="C4" s="63">
        <v>31200</v>
      </c>
    </row>
    <row r="5" spans="1:3" ht="45" x14ac:dyDescent="0.25">
      <c r="A5" s="23">
        <v>42982</v>
      </c>
      <c r="B5" s="62" t="s">
        <v>50</v>
      </c>
      <c r="C5" s="63">
        <v>16000</v>
      </c>
    </row>
    <row r="6" spans="1:3" ht="30" x14ac:dyDescent="0.25">
      <c r="A6" s="23">
        <v>42982</v>
      </c>
      <c r="B6" s="62" t="s">
        <v>43</v>
      </c>
      <c r="C6" s="58">
        <v>7500</v>
      </c>
    </row>
    <row r="7" spans="1:3" ht="30" x14ac:dyDescent="0.25">
      <c r="A7" s="23">
        <v>42982</v>
      </c>
      <c r="B7" s="62" t="s">
        <v>58</v>
      </c>
      <c r="C7" s="63">
        <v>26020</v>
      </c>
    </row>
    <row r="8" spans="1:3" ht="45" x14ac:dyDescent="0.25">
      <c r="A8" s="23">
        <v>42983</v>
      </c>
      <c r="B8" s="62" t="s">
        <v>39</v>
      </c>
      <c r="C8" s="66" t="s">
        <v>38</v>
      </c>
    </row>
    <row r="9" spans="1:3" ht="45" x14ac:dyDescent="0.25">
      <c r="A9" s="23">
        <v>42984</v>
      </c>
      <c r="B9" s="62" t="s">
        <v>45</v>
      </c>
      <c r="C9" s="66">
        <v>9874.64</v>
      </c>
    </row>
    <row r="10" spans="1:3" ht="45" x14ac:dyDescent="0.25">
      <c r="A10" s="23">
        <v>42985</v>
      </c>
      <c r="B10" s="62" t="s">
        <v>46</v>
      </c>
      <c r="C10" s="57">
        <v>20332.349999999999</v>
      </c>
    </row>
    <row r="11" spans="1:3" ht="30" x14ac:dyDescent="0.25">
      <c r="A11" s="23">
        <v>42986</v>
      </c>
      <c r="B11" s="29" t="s">
        <v>20</v>
      </c>
      <c r="C11" s="58">
        <v>1241.21</v>
      </c>
    </row>
    <row r="12" spans="1:3" ht="45" x14ac:dyDescent="0.25">
      <c r="A12" s="23">
        <v>42989</v>
      </c>
      <c r="B12" s="62" t="s">
        <v>57</v>
      </c>
      <c r="C12" s="63">
        <v>30020</v>
      </c>
    </row>
    <row r="13" spans="1:3" ht="103.5" customHeight="1" x14ac:dyDescent="0.25">
      <c r="A13" s="23">
        <v>42993</v>
      </c>
      <c r="B13" s="47" t="s">
        <v>47</v>
      </c>
      <c r="C13" s="59">
        <v>9137.5</v>
      </c>
    </row>
    <row r="14" spans="1:3" ht="45" x14ac:dyDescent="0.25">
      <c r="A14" s="23">
        <v>42961</v>
      </c>
      <c r="B14" s="29" t="s">
        <v>52</v>
      </c>
      <c r="C14" s="59">
        <v>28470</v>
      </c>
    </row>
    <row r="15" spans="1:3" ht="30" x14ac:dyDescent="0.25">
      <c r="A15" s="23">
        <v>42998</v>
      </c>
      <c r="B15" s="29" t="s">
        <v>44</v>
      </c>
      <c r="C15" s="59">
        <v>2020.56</v>
      </c>
    </row>
    <row r="16" spans="1:3" ht="45" x14ac:dyDescent="0.25">
      <c r="A16" s="23">
        <v>42998</v>
      </c>
      <c r="B16" s="29" t="s">
        <v>40</v>
      </c>
      <c r="C16" s="59">
        <v>29100</v>
      </c>
    </row>
    <row r="17" spans="1:6" ht="45" x14ac:dyDescent="0.25">
      <c r="A17" s="23">
        <v>42998</v>
      </c>
      <c r="B17" s="29" t="s">
        <v>53</v>
      </c>
      <c r="C17" s="59">
        <v>19100</v>
      </c>
    </row>
    <row r="18" spans="1:6" ht="45" x14ac:dyDescent="0.25">
      <c r="A18" s="23">
        <v>42998</v>
      </c>
      <c r="B18" s="29" t="s">
        <v>54</v>
      </c>
      <c r="C18" s="59">
        <v>22400</v>
      </c>
    </row>
    <row r="19" spans="1:6" ht="30" x14ac:dyDescent="0.25">
      <c r="A19" s="67">
        <v>43000</v>
      </c>
      <c r="B19" s="68" t="s">
        <v>51</v>
      </c>
      <c r="C19" s="64">
        <v>32000</v>
      </c>
    </row>
    <row r="20" spans="1:6" ht="47.25" customHeight="1" x14ac:dyDescent="0.25">
      <c r="A20" s="23">
        <v>43003</v>
      </c>
      <c r="B20" s="29" t="s">
        <v>55</v>
      </c>
      <c r="C20" s="58">
        <v>28420</v>
      </c>
      <c r="D20" s="5"/>
      <c r="F20" s="5"/>
    </row>
    <row r="21" spans="1:6" ht="47.25" customHeight="1" x14ac:dyDescent="0.25">
      <c r="A21" s="23">
        <v>43004</v>
      </c>
      <c r="B21" s="29" t="s">
        <v>56</v>
      </c>
      <c r="C21" s="58">
        <v>29420</v>
      </c>
      <c r="D21" s="5"/>
      <c r="F21" s="5"/>
    </row>
    <row r="22" spans="1:6" ht="47.25" customHeight="1" x14ac:dyDescent="0.25">
      <c r="A22" s="23">
        <v>43007</v>
      </c>
      <c r="B22" s="29" t="s">
        <v>41</v>
      </c>
      <c r="C22" s="58">
        <v>35000</v>
      </c>
      <c r="D22" s="5"/>
      <c r="F22" s="5"/>
    </row>
    <row r="23" spans="1:6" ht="47.25" customHeight="1" x14ac:dyDescent="0.25">
      <c r="A23" s="23">
        <v>43008</v>
      </c>
      <c r="B23" s="29" t="s">
        <v>42</v>
      </c>
      <c r="C23" s="58">
        <v>2880</v>
      </c>
      <c r="D23" s="5"/>
      <c r="F23" s="5"/>
    </row>
    <row r="24" spans="1:6" ht="33.75" customHeight="1" x14ac:dyDescent="0.25">
      <c r="A24" s="23"/>
      <c r="B24" s="30" t="s">
        <v>7</v>
      </c>
      <c r="C24" s="60">
        <f>10000+20000+2100+20000+20000+20000+20000+34000</f>
        <v>146100</v>
      </c>
      <c r="D24" s="42"/>
      <c r="E24" s="32"/>
    </row>
    <row r="25" spans="1:6" ht="75.75" thickBot="1" x14ac:dyDescent="0.3">
      <c r="A25" s="24"/>
      <c r="B25" s="31" t="s">
        <v>10</v>
      </c>
      <c r="C25" s="61">
        <f>5695.49+1500+16727.36</f>
        <v>23922.85</v>
      </c>
      <c r="D25" s="45"/>
      <c r="E25" s="46"/>
      <c r="F25" s="46"/>
    </row>
    <row r="26" spans="1:6" ht="15.75" thickBot="1" x14ac:dyDescent="0.3">
      <c r="A26" s="25"/>
      <c r="B26" s="16" t="s">
        <v>0</v>
      </c>
      <c r="C26" s="35">
        <f>SUM(C3:C25)</f>
        <v>569539.11</v>
      </c>
    </row>
    <row r="28" spans="1:6" ht="15.75" customHeight="1" x14ac:dyDescent="0.25">
      <c r="A28" s="73" t="s">
        <v>1</v>
      </c>
      <c r="B28" s="69"/>
      <c r="C28" s="69"/>
    </row>
    <row r="29" spans="1:6" ht="35.25" customHeight="1" thickBot="1" x14ac:dyDescent="0.3">
      <c r="A29" s="74" t="s">
        <v>14</v>
      </c>
      <c r="B29" s="75"/>
      <c r="C29" s="76"/>
    </row>
    <row r="30" spans="1:6" ht="42.75" customHeight="1" x14ac:dyDescent="0.25">
      <c r="A30" s="7"/>
      <c r="B30" s="48" t="s">
        <v>28</v>
      </c>
      <c r="C30" s="70" t="s">
        <v>13</v>
      </c>
    </row>
    <row r="31" spans="1:6" ht="33" customHeight="1" x14ac:dyDescent="0.25">
      <c r="A31" s="8"/>
      <c r="B31" s="49" t="s">
        <v>30</v>
      </c>
      <c r="C31" s="71"/>
    </row>
    <row r="32" spans="1:6" ht="33" customHeight="1" x14ac:dyDescent="0.25">
      <c r="A32" s="8"/>
      <c r="B32" s="49" t="s">
        <v>27</v>
      </c>
      <c r="C32" s="71"/>
    </row>
    <row r="33" spans="1:3" ht="33" customHeight="1" x14ac:dyDescent="0.25">
      <c r="A33" s="8"/>
      <c r="B33" s="51" t="s">
        <v>11</v>
      </c>
      <c r="C33" s="71"/>
    </row>
    <row r="34" spans="1:3" ht="42.75" customHeight="1" thickBot="1" x14ac:dyDescent="0.3">
      <c r="A34" s="9"/>
      <c r="B34" s="50" t="s">
        <v>29</v>
      </c>
      <c r="C34" s="72"/>
    </row>
    <row r="35" spans="1:3" ht="42.75" customHeight="1" x14ac:dyDescent="0.25">
      <c r="A35" s="43">
        <v>43003</v>
      </c>
      <c r="B35" s="54" t="s">
        <v>35</v>
      </c>
      <c r="C35" s="55" t="s">
        <v>34</v>
      </c>
    </row>
    <row r="36" spans="1:3" ht="42.75" customHeight="1" x14ac:dyDescent="0.25">
      <c r="A36" s="43">
        <v>43004</v>
      </c>
      <c r="B36" s="54" t="s">
        <v>36</v>
      </c>
      <c r="C36" s="55" t="s">
        <v>34</v>
      </c>
    </row>
    <row r="37" spans="1:3" ht="42.75" customHeight="1" x14ac:dyDescent="0.25">
      <c r="A37" s="43">
        <v>43006</v>
      </c>
      <c r="B37" s="53" t="s">
        <v>37</v>
      </c>
      <c r="C37" s="55" t="s">
        <v>34</v>
      </c>
    </row>
    <row r="38" spans="1:3" ht="25.5" x14ac:dyDescent="0.25">
      <c r="A38" s="43">
        <v>42968</v>
      </c>
      <c r="B38" s="28" t="s">
        <v>21</v>
      </c>
      <c r="C38" s="36" t="s">
        <v>22</v>
      </c>
    </row>
    <row r="39" spans="1:3" ht="30" x14ac:dyDescent="0.25">
      <c r="A39" s="23">
        <v>42994</v>
      </c>
      <c r="B39" s="65" t="s">
        <v>51</v>
      </c>
      <c r="C39" s="64">
        <v>32000</v>
      </c>
    </row>
    <row r="40" spans="1:3" ht="85.5" customHeight="1" x14ac:dyDescent="0.25">
      <c r="A40" s="43"/>
      <c r="B40" s="10" t="s">
        <v>33</v>
      </c>
      <c r="C40" s="36"/>
    </row>
    <row r="41" spans="1:3" x14ac:dyDescent="0.25">
      <c r="A41" s="43">
        <v>42979</v>
      </c>
      <c r="B41" s="52" t="s">
        <v>19</v>
      </c>
      <c r="C41" s="37" t="s">
        <v>8</v>
      </c>
    </row>
    <row r="42" spans="1:3" x14ac:dyDescent="0.25">
      <c r="A42" s="43">
        <v>42989</v>
      </c>
      <c r="B42" s="52" t="s">
        <v>19</v>
      </c>
      <c r="C42" s="37" t="s">
        <v>8</v>
      </c>
    </row>
    <row r="43" spans="1:3" x14ac:dyDescent="0.25">
      <c r="A43" s="43">
        <v>42993</v>
      </c>
      <c r="B43" s="52" t="s">
        <v>19</v>
      </c>
      <c r="C43" s="37" t="s">
        <v>8</v>
      </c>
    </row>
    <row r="44" spans="1:3" x14ac:dyDescent="0.25">
      <c r="A44" s="43">
        <v>42993</v>
      </c>
      <c r="B44" s="52" t="s">
        <v>31</v>
      </c>
      <c r="C44" s="37" t="s">
        <v>8</v>
      </c>
    </row>
    <row r="45" spans="1:3" x14ac:dyDescent="0.25">
      <c r="A45" s="43">
        <v>42993</v>
      </c>
      <c r="B45" s="52" t="s">
        <v>9</v>
      </c>
      <c r="C45" s="37" t="s">
        <v>8</v>
      </c>
    </row>
    <row r="46" spans="1:3" x14ac:dyDescent="0.25">
      <c r="A46" s="43">
        <v>42993</v>
      </c>
      <c r="B46" s="52" t="s">
        <v>16</v>
      </c>
      <c r="C46" s="37" t="s">
        <v>8</v>
      </c>
    </row>
    <row r="47" spans="1:3" x14ac:dyDescent="0.25">
      <c r="A47" s="43">
        <v>43000</v>
      </c>
      <c r="B47" s="52" t="s">
        <v>32</v>
      </c>
      <c r="C47" s="37" t="s">
        <v>8</v>
      </c>
    </row>
    <row r="48" spans="1:3" x14ac:dyDescent="0.25">
      <c r="A48" s="43">
        <v>43000</v>
      </c>
      <c r="B48" s="52" t="s">
        <v>18</v>
      </c>
      <c r="C48" s="37" t="s">
        <v>8</v>
      </c>
    </row>
    <row r="49" spans="1:3" x14ac:dyDescent="0.25">
      <c r="A49" s="43">
        <v>43000</v>
      </c>
      <c r="B49" s="52" t="s">
        <v>16</v>
      </c>
      <c r="C49" s="37" t="s">
        <v>8</v>
      </c>
    </row>
    <row r="50" spans="1:3" x14ac:dyDescent="0.25">
      <c r="A50" s="43">
        <v>43000</v>
      </c>
      <c r="B50" s="52" t="s">
        <v>24</v>
      </c>
      <c r="C50" s="37" t="s">
        <v>8</v>
      </c>
    </row>
    <row r="51" spans="1:3" x14ac:dyDescent="0.25">
      <c r="A51" s="43">
        <v>43000</v>
      </c>
      <c r="B51" s="52" t="s">
        <v>25</v>
      </c>
      <c r="C51" s="37" t="s">
        <v>8</v>
      </c>
    </row>
    <row r="52" spans="1:3" x14ac:dyDescent="0.25">
      <c r="A52" s="43">
        <v>43003</v>
      </c>
      <c r="B52" s="52" t="s">
        <v>32</v>
      </c>
      <c r="C52" s="37" t="s">
        <v>8</v>
      </c>
    </row>
    <row r="53" spans="1:3" x14ac:dyDescent="0.25">
      <c r="A53" s="43">
        <v>43006</v>
      </c>
      <c r="B53" s="52" t="s">
        <v>17</v>
      </c>
      <c r="C53" s="37" t="s">
        <v>8</v>
      </c>
    </row>
    <row r="54" spans="1:3" x14ac:dyDescent="0.25">
      <c r="A54" s="43">
        <v>43003</v>
      </c>
      <c r="B54" s="52" t="s">
        <v>26</v>
      </c>
      <c r="C54" s="36" t="s">
        <v>8</v>
      </c>
    </row>
    <row r="55" spans="1:3" x14ac:dyDescent="0.25">
      <c r="A55" s="4"/>
      <c r="B55" s="44" t="s">
        <v>12</v>
      </c>
      <c r="C55" s="36" t="s">
        <v>15</v>
      </c>
    </row>
    <row r="56" spans="1:3" x14ac:dyDescent="0.25">
      <c r="C56" s="38"/>
    </row>
    <row r="57" spans="1:3" x14ac:dyDescent="0.25">
      <c r="C57" s="39"/>
    </row>
    <row r="58" spans="1:3" x14ac:dyDescent="0.25">
      <c r="C58" s="40"/>
    </row>
    <row r="59" spans="1:3" x14ac:dyDescent="0.25">
      <c r="C59" s="38"/>
    </row>
  </sheetData>
  <autoFilter ref="A2:F26"/>
  <mergeCells count="4">
    <mergeCell ref="A1:C1"/>
    <mergeCell ref="C30:C34"/>
    <mergeCell ref="A28:C28"/>
    <mergeCell ref="A29:C29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8"/>
  <sheetViews>
    <sheetView tabSelected="1" topLeftCell="A19" workbookViewId="0">
      <selection activeCell="E29" sqref="E29"/>
    </sheetView>
  </sheetViews>
  <sheetFormatPr defaultColWidth="9" defaultRowHeight="15" x14ac:dyDescent="0.25"/>
  <cols>
    <col min="1" max="1" width="18.140625" style="11" bestFit="1" customWidth="1"/>
    <col min="2" max="2" width="51" style="12" customWidth="1"/>
    <col min="3" max="3" width="11.28515625" style="13" customWidth="1"/>
    <col min="4" max="6" width="9.140625" style="33" customWidth="1"/>
    <col min="7" max="255" width="9.140625" style="14" customWidth="1"/>
  </cols>
  <sheetData>
    <row r="1" spans="1:255" ht="15.75" thickBot="1" x14ac:dyDescent="0.3">
      <c r="A1" s="77"/>
      <c r="B1" s="77"/>
      <c r="C1" s="77"/>
    </row>
    <row r="2" spans="1:255" s="15" customFormat="1" ht="15.75" thickBot="1" x14ac:dyDescent="0.3">
      <c r="A2" s="16" t="s">
        <v>4</v>
      </c>
      <c r="B2" s="6" t="s">
        <v>5</v>
      </c>
      <c r="C2" s="17" t="s">
        <v>6</v>
      </c>
    </row>
    <row r="3" spans="1:255" ht="16.5" customHeight="1" x14ac:dyDescent="0.25">
      <c r="A3" s="18">
        <v>42979</v>
      </c>
      <c r="B3" s="4" t="s">
        <v>3</v>
      </c>
      <c r="C3" s="27">
        <v>21042.83</v>
      </c>
      <c r="D3" s="15"/>
      <c r="E3" s="15"/>
      <c r="F3" s="15"/>
      <c r="G3" s="15"/>
      <c r="H3" s="15"/>
      <c r="I3" s="15"/>
    </row>
    <row r="4" spans="1:255" ht="16.5" customHeight="1" x14ac:dyDescent="0.25">
      <c r="A4" s="18">
        <v>42979</v>
      </c>
      <c r="B4" s="4" t="s">
        <v>59</v>
      </c>
      <c r="C4" s="27">
        <v>500</v>
      </c>
      <c r="D4" s="15"/>
      <c r="E4" s="15"/>
      <c r="F4" s="15"/>
      <c r="G4" s="15"/>
      <c r="H4" s="15"/>
      <c r="I4" s="15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</row>
    <row r="5" spans="1:255" ht="16.5" customHeight="1" x14ac:dyDescent="0.25">
      <c r="A5" s="18">
        <v>42979</v>
      </c>
      <c r="B5" s="4" t="s">
        <v>3</v>
      </c>
      <c r="C5" s="27">
        <v>8200</v>
      </c>
      <c r="D5" s="15"/>
      <c r="E5" s="15"/>
      <c r="F5" s="15"/>
      <c r="G5" s="15"/>
      <c r="H5" s="15"/>
      <c r="I5" s="15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  <c r="II5" s="33"/>
      <c r="IJ5" s="33"/>
      <c r="IK5" s="33"/>
      <c r="IL5" s="33"/>
      <c r="IM5" s="33"/>
      <c r="IN5" s="33"/>
      <c r="IO5" s="33"/>
      <c r="IP5" s="33"/>
      <c r="IQ5" s="33"/>
      <c r="IR5" s="33"/>
      <c r="IS5" s="33"/>
      <c r="IT5" s="33"/>
      <c r="IU5" s="33"/>
    </row>
    <row r="6" spans="1:255" ht="16.5" customHeight="1" x14ac:dyDescent="0.25">
      <c r="A6" s="18">
        <v>42979</v>
      </c>
      <c r="B6" s="4" t="s">
        <v>60</v>
      </c>
      <c r="C6" s="27">
        <v>1000</v>
      </c>
      <c r="D6" s="15"/>
      <c r="E6" s="15"/>
      <c r="F6" s="15"/>
      <c r="G6" s="15"/>
      <c r="H6" s="15"/>
      <c r="I6" s="15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  <c r="II6" s="33"/>
      <c r="IJ6" s="33"/>
      <c r="IK6" s="33"/>
      <c r="IL6" s="33"/>
      <c r="IM6" s="33"/>
      <c r="IN6" s="33"/>
      <c r="IO6" s="33"/>
      <c r="IP6" s="33"/>
      <c r="IQ6" s="33"/>
      <c r="IR6" s="33"/>
      <c r="IS6" s="33"/>
      <c r="IT6" s="33"/>
      <c r="IU6" s="33"/>
    </row>
    <row r="7" spans="1:255" ht="16.5" customHeight="1" x14ac:dyDescent="0.25">
      <c r="A7" s="18">
        <v>42979</v>
      </c>
      <c r="B7" s="4" t="s">
        <v>3</v>
      </c>
      <c r="C7" s="27">
        <v>32000</v>
      </c>
      <c r="D7" s="15"/>
      <c r="E7" s="15"/>
      <c r="F7" s="15"/>
      <c r="G7" s="15"/>
      <c r="H7" s="15"/>
      <c r="I7" s="15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  <c r="IS7" s="33"/>
      <c r="IT7" s="33"/>
      <c r="IU7" s="33"/>
    </row>
    <row r="8" spans="1:255" ht="16.5" customHeight="1" x14ac:dyDescent="0.25">
      <c r="A8" s="18">
        <v>42982</v>
      </c>
      <c r="B8" s="4" t="s">
        <v>3</v>
      </c>
      <c r="C8" s="27">
        <f>5734.8+9477</f>
        <v>15211.8</v>
      </c>
      <c r="D8" s="15"/>
      <c r="E8" s="15"/>
      <c r="F8" s="15"/>
      <c r="G8" s="15"/>
      <c r="H8" s="15"/>
      <c r="I8" s="15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  <c r="IS8" s="33"/>
      <c r="IT8" s="33"/>
      <c r="IU8" s="33"/>
    </row>
    <row r="9" spans="1:255" ht="16.5" customHeight="1" x14ac:dyDescent="0.25">
      <c r="A9" s="18">
        <v>42983</v>
      </c>
      <c r="B9" s="4" t="s">
        <v>3</v>
      </c>
      <c r="C9" s="27">
        <f>27478.44+486</f>
        <v>27964.44</v>
      </c>
      <c r="D9" s="15"/>
      <c r="E9" s="15"/>
      <c r="F9" s="15"/>
      <c r="G9" s="15"/>
      <c r="H9" s="15"/>
      <c r="I9" s="15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  <c r="IS9" s="33"/>
      <c r="IT9" s="33"/>
      <c r="IU9" s="33"/>
    </row>
    <row r="10" spans="1:255" ht="16.5" customHeight="1" x14ac:dyDescent="0.25">
      <c r="A10" s="18">
        <v>42984</v>
      </c>
      <c r="B10" s="4" t="s">
        <v>3</v>
      </c>
      <c r="C10" s="27">
        <f>6415.2+486</f>
        <v>6901.2</v>
      </c>
      <c r="D10" s="15"/>
      <c r="E10" s="15"/>
      <c r="F10" s="15"/>
      <c r="G10" s="15"/>
      <c r="H10" s="15"/>
      <c r="I10" s="15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</row>
    <row r="11" spans="1:255" ht="16.5" customHeight="1" x14ac:dyDescent="0.25">
      <c r="A11" s="18">
        <v>42985</v>
      </c>
      <c r="B11" s="4" t="s">
        <v>3</v>
      </c>
      <c r="C11" s="27">
        <f>972+4374</f>
        <v>5346</v>
      </c>
      <c r="D11" s="15"/>
      <c r="E11" s="15"/>
      <c r="F11" s="15"/>
      <c r="G11" s="15"/>
      <c r="H11" s="15"/>
      <c r="I11" s="15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</row>
    <row r="12" spans="1:255" ht="16.5" customHeight="1" x14ac:dyDescent="0.25">
      <c r="A12" s="18">
        <v>42985</v>
      </c>
      <c r="B12" s="4" t="s">
        <v>3</v>
      </c>
      <c r="C12" s="27">
        <v>4500</v>
      </c>
      <c r="D12" s="15"/>
      <c r="E12" s="15"/>
      <c r="F12" s="15"/>
      <c r="G12" s="15"/>
      <c r="H12" s="15"/>
      <c r="I12" s="15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</row>
    <row r="13" spans="1:255" ht="15" customHeight="1" x14ac:dyDescent="0.25">
      <c r="A13" s="18">
        <v>42989</v>
      </c>
      <c r="B13" s="4" t="s">
        <v>3</v>
      </c>
      <c r="C13" s="27">
        <v>16900</v>
      </c>
      <c r="D13" s="15"/>
      <c r="E13" s="15"/>
      <c r="F13" s="15"/>
      <c r="G13" s="15"/>
      <c r="H13" s="15"/>
      <c r="I13" s="15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6"/>
      <c r="IU13" s="26"/>
    </row>
    <row r="14" spans="1:255" ht="17.25" customHeight="1" x14ac:dyDescent="0.25">
      <c r="A14" s="18">
        <v>42990</v>
      </c>
      <c r="B14" s="4" t="s">
        <v>23</v>
      </c>
      <c r="C14" s="27">
        <v>335000</v>
      </c>
      <c r="D14" s="15"/>
      <c r="E14" s="15"/>
      <c r="F14" s="15"/>
      <c r="G14" s="15"/>
      <c r="H14" s="15"/>
      <c r="I14" s="15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  <c r="IT14" s="26"/>
      <c r="IU14" s="26"/>
    </row>
    <row r="15" spans="1:255" ht="17.25" customHeight="1" x14ac:dyDescent="0.25">
      <c r="A15" s="18">
        <v>42991</v>
      </c>
      <c r="B15" s="4" t="s">
        <v>3</v>
      </c>
      <c r="C15" s="27">
        <v>1000</v>
      </c>
      <c r="D15" s="15"/>
      <c r="E15" s="15"/>
      <c r="F15" s="15"/>
      <c r="G15" s="15"/>
      <c r="H15" s="15"/>
      <c r="I15" s="15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</row>
    <row r="16" spans="1:255" ht="17.25" customHeight="1" x14ac:dyDescent="0.25">
      <c r="A16" s="18">
        <v>42992</v>
      </c>
      <c r="B16" s="4" t="s">
        <v>3</v>
      </c>
      <c r="C16" s="27">
        <v>972</v>
      </c>
      <c r="D16" s="15"/>
      <c r="E16" s="15"/>
      <c r="F16" s="15"/>
      <c r="G16" s="15"/>
      <c r="H16" s="15"/>
      <c r="I16" s="15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  <c r="IS16" s="26"/>
      <c r="IT16" s="26"/>
      <c r="IU16" s="26"/>
    </row>
    <row r="17" spans="1:255" ht="17.25" customHeight="1" x14ac:dyDescent="0.25">
      <c r="A17" s="18">
        <v>42993</v>
      </c>
      <c r="B17" s="4" t="s">
        <v>3</v>
      </c>
      <c r="C17" s="27">
        <v>2000</v>
      </c>
      <c r="D17" s="15"/>
      <c r="E17" s="15"/>
      <c r="F17" s="15"/>
      <c r="G17" s="15"/>
      <c r="H17" s="15"/>
      <c r="I17" s="15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</row>
    <row r="18" spans="1:255" ht="17.25" customHeight="1" x14ac:dyDescent="0.25">
      <c r="A18" s="18">
        <v>42993</v>
      </c>
      <c r="B18" s="4" t="s">
        <v>3</v>
      </c>
      <c r="C18" s="27">
        <v>1215</v>
      </c>
      <c r="D18" s="15"/>
      <c r="E18" s="15"/>
      <c r="F18" s="15"/>
      <c r="G18" s="15"/>
      <c r="H18" s="15"/>
      <c r="I18" s="15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</row>
    <row r="19" spans="1:255" ht="17.25" customHeight="1" x14ac:dyDescent="0.25">
      <c r="A19" s="18">
        <v>42996</v>
      </c>
      <c r="B19" s="4" t="s">
        <v>3</v>
      </c>
      <c r="C19" s="27">
        <v>97.2</v>
      </c>
      <c r="D19" s="15"/>
      <c r="E19" s="15"/>
      <c r="F19" s="15"/>
      <c r="G19" s="15"/>
      <c r="H19" s="15"/>
      <c r="I19" s="15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  <c r="IS19" s="26"/>
      <c r="IT19" s="26"/>
      <c r="IU19" s="26"/>
    </row>
    <row r="20" spans="1:255" ht="17.25" customHeight="1" x14ac:dyDescent="0.25">
      <c r="A20" s="18">
        <v>42996</v>
      </c>
      <c r="B20" s="4" t="s">
        <v>3</v>
      </c>
      <c r="C20" s="27">
        <v>500</v>
      </c>
      <c r="D20" s="15"/>
      <c r="E20" s="15"/>
      <c r="F20" s="15"/>
      <c r="G20" s="15"/>
      <c r="H20" s="15"/>
      <c r="I20" s="15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</row>
    <row r="21" spans="1:255" ht="17.25" customHeight="1" x14ac:dyDescent="0.25">
      <c r="A21" s="18">
        <v>42997</v>
      </c>
      <c r="B21" s="4" t="s">
        <v>3</v>
      </c>
      <c r="C21" s="27">
        <v>11761.2</v>
      </c>
      <c r="D21" s="15"/>
      <c r="E21" s="15"/>
      <c r="F21" s="15"/>
      <c r="G21" s="15"/>
      <c r="H21" s="15"/>
      <c r="I21" s="15"/>
    </row>
    <row r="22" spans="1:255" ht="17.25" customHeight="1" x14ac:dyDescent="0.25">
      <c r="A22" s="18">
        <v>42998</v>
      </c>
      <c r="B22" s="4" t="s">
        <v>3</v>
      </c>
      <c r="C22" s="27">
        <v>1069.2</v>
      </c>
      <c r="D22" s="15"/>
      <c r="E22" s="15"/>
      <c r="F22" s="15"/>
      <c r="G22" s="15"/>
      <c r="H22" s="15"/>
      <c r="I22" s="15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26"/>
      <c r="FG22" s="26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26"/>
      <c r="FV22" s="26"/>
      <c r="FW22" s="26"/>
      <c r="FX22" s="26"/>
      <c r="FY22" s="26"/>
      <c r="FZ22" s="26"/>
      <c r="GA22" s="26"/>
      <c r="GB22" s="26"/>
      <c r="GC22" s="26"/>
      <c r="GD22" s="26"/>
      <c r="GE22" s="26"/>
      <c r="GF22" s="26"/>
      <c r="GG22" s="26"/>
      <c r="GH22" s="26"/>
      <c r="GI22" s="26"/>
      <c r="GJ22" s="26"/>
      <c r="GK22" s="26"/>
      <c r="GL22" s="26"/>
      <c r="GM22" s="26"/>
      <c r="GN22" s="26"/>
      <c r="GO22" s="26"/>
      <c r="GP22" s="26"/>
      <c r="GQ22" s="26"/>
      <c r="GR22" s="26"/>
      <c r="GS22" s="26"/>
      <c r="GT22" s="26"/>
      <c r="GU22" s="26"/>
      <c r="GV22" s="26"/>
      <c r="GW22" s="26"/>
      <c r="GX22" s="26"/>
      <c r="GY22" s="26"/>
      <c r="GZ22" s="26"/>
      <c r="HA22" s="26"/>
      <c r="HB22" s="26"/>
      <c r="HC22" s="26"/>
      <c r="HD22" s="26"/>
      <c r="HE22" s="26"/>
      <c r="HF22" s="26"/>
      <c r="HG22" s="26"/>
      <c r="HH22" s="26"/>
      <c r="HI22" s="26"/>
      <c r="HJ22" s="26"/>
      <c r="HK22" s="26"/>
      <c r="HL22" s="26"/>
      <c r="HM22" s="26"/>
      <c r="HN22" s="26"/>
      <c r="HO22" s="26"/>
      <c r="HP22" s="26"/>
      <c r="HQ22" s="26"/>
      <c r="HR22" s="26"/>
      <c r="HS22" s="26"/>
      <c r="HT22" s="26"/>
      <c r="HU22" s="26"/>
      <c r="HV22" s="26"/>
      <c r="HW22" s="26"/>
      <c r="HX22" s="26"/>
      <c r="HY22" s="26"/>
      <c r="HZ22" s="26"/>
      <c r="IA22" s="26"/>
      <c r="IB22" s="26"/>
      <c r="IC22" s="26"/>
      <c r="ID22" s="26"/>
      <c r="IE22" s="26"/>
      <c r="IF22" s="26"/>
      <c r="IG22" s="26"/>
      <c r="IH22" s="26"/>
      <c r="II22" s="26"/>
      <c r="IJ22" s="26"/>
      <c r="IK22" s="26"/>
      <c r="IL22" s="26"/>
      <c r="IM22" s="26"/>
      <c r="IN22" s="26"/>
      <c r="IO22" s="26"/>
      <c r="IP22" s="26"/>
      <c r="IQ22" s="26"/>
      <c r="IR22" s="26"/>
      <c r="IS22" s="26"/>
      <c r="IT22" s="26"/>
      <c r="IU22" s="26"/>
    </row>
    <row r="23" spans="1:255" ht="22.5" customHeight="1" x14ac:dyDescent="0.25">
      <c r="A23" s="18">
        <v>43000</v>
      </c>
      <c r="B23" s="4" t="s">
        <v>3</v>
      </c>
      <c r="C23" s="27">
        <v>5540.4</v>
      </c>
      <c r="D23" s="15"/>
      <c r="E23" s="15"/>
      <c r="F23" s="15"/>
      <c r="G23" s="15"/>
      <c r="H23" s="15"/>
      <c r="I23" s="15"/>
    </row>
    <row r="24" spans="1:255" ht="22.5" customHeight="1" x14ac:dyDescent="0.25">
      <c r="A24" s="18">
        <v>43000</v>
      </c>
      <c r="B24" s="4" t="s">
        <v>63</v>
      </c>
      <c r="C24" s="27">
        <f>105212.5+16323+(64*8.7)</f>
        <v>122092.3</v>
      </c>
      <c r="D24" s="15"/>
      <c r="E24" s="15"/>
      <c r="F24" s="15"/>
      <c r="G24" s="15"/>
      <c r="H24" s="15"/>
      <c r="I24" s="15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  <c r="GJ24" s="26"/>
      <c r="GK24" s="26"/>
      <c r="GL24" s="26"/>
      <c r="GM24" s="26"/>
      <c r="GN24" s="26"/>
      <c r="GO24" s="26"/>
      <c r="GP24" s="26"/>
      <c r="GQ24" s="26"/>
      <c r="GR24" s="26"/>
      <c r="GS24" s="26"/>
      <c r="GT24" s="26"/>
      <c r="GU24" s="26"/>
      <c r="GV24" s="26"/>
      <c r="GW24" s="26"/>
      <c r="GX24" s="26"/>
      <c r="GY24" s="26"/>
      <c r="GZ24" s="26"/>
      <c r="HA24" s="26"/>
      <c r="HB24" s="26"/>
      <c r="HC24" s="26"/>
      <c r="HD24" s="26"/>
      <c r="HE24" s="26"/>
      <c r="HF24" s="26"/>
      <c r="HG24" s="26"/>
      <c r="HH24" s="26"/>
      <c r="HI24" s="26"/>
      <c r="HJ24" s="26"/>
      <c r="HK24" s="26"/>
      <c r="HL24" s="26"/>
      <c r="HM24" s="26"/>
      <c r="HN24" s="26"/>
      <c r="HO24" s="26"/>
      <c r="HP24" s="26"/>
      <c r="HQ24" s="26"/>
      <c r="HR24" s="26"/>
      <c r="HS24" s="26"/>
      <c r="HT24" s="26"/>
      <c r="HU24" s="26"/>
      <c r="HV24" s="26"/>
      <c r="HW24" s="26"/>
      <c r="HX24" s="26"/>
      <c r="HY24" s="26"/>
      <c r="HZ24" s="26"/>
      <c r="IA24" s="26"/>
      <c r="IB24" s="26"/>
      <c r="IC24" s="26"/>
      <c r="ID24" s="26"/>
      <c r="IE24" s="26"/>
      <c r="IF24" s="26"/>
      <c r="IG24" s="26"/>
      <c r="IH24" s="26"/>
      <c r="II24" s="26"/>
      <c r="IJ24" s="26"/>
      <c r="IK24" s="26"/>
      <c r="IL24" s="26"/>
      <c r="IM24" s="26"/>
      <c r="IN24" s="26"/>
      <c r="IO24" s="26"/>
      <c r="IP24" s="26"/>
      <c r="IQ24" s="26"/>
      <c r="IR24" s="26"/>
      <c r="IS24" s="26"/>
      <c r="IT24" s="26"/>
      <c r="IU24" s="26"/>
    </row>
    <row r="25" spans="1:255" ht="22.5" customHeight="1" x14ac:dyDescent="0.25">
      <c r="A25" s="18">
        <v>43003</v>
      </c>
      <c r="B25" s="4" t="s">
        <v>3</v>
      </c>
      <c r="C25" s="27">
        <f>1263.6+680.4</f>
        <v>1944</v>
      </c>
      <c r="D25" s="15"/>
      <c r="E25" s="15"/>
      <c r="F25" s="15"/>
      <c r="G25" s="15"/>
      <c r="H25" s="15"/>
      <c r="I25" s="15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  <c r="IT25" s="33"/>
      <c r="IU25" s="33"/>
    </row>
    <row r="26" spans="1:255" ht="22.5" customHeight="1" x14ac:dyDescent="0.25">
      <c r="A26" s="18">
        <v>43003</v>
      </c>
      <c r="B26" s="4" t="s">
        <v>3</v>
      </c>
      <c r="C26" s="27">
        <v>5000</v>
      </c>
      <c r="D26" s="15"/>
      <c r="E26" s="15"/>
      <c r="F26" s="15"/>
      <c r="G26" s="15"/>
      <c r="H26" s="15"/>
      <c r="I26" s="15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  <c r="HO26" s="33"/>
      <c r="HP26" s="33"/>
      <c r="HQ26" s="33"/>
      <c r="HR26" s="33"/>
      <c r="HS26" s="33"/>
      <c r="HT26" s="33"/>
      <c r="HU26" s="33"/>
      <c r="HV26" s="33"/>
      <c r="HW26" s="33"/>
      <c r="HX26" s="33"/>
      <c r="HY26" s="33"/>
      <c r="HZ26" s="33"/>
      <c r="IA26" s="33"/>
      <c r="IB26" s="33"/>
      <c r="IC26" s="33"/>
      <c r="ID26" s="33"/>
      <c r="IE26" s="33"/>
      <c r="IF26" s="33"/>
      <c r="IG26" s="33"/>
      <c r="IH26" s="33"/>
      <c r="II26" s="33"/>
      <c r="IJ26" s="33"/>
      <c r="IK26" s="33"/>
      <c r="IL26" s="33"/>
      <c r="IM26" s="33"/>
      <c r="IN26" s="33"/>
      <c r="IO26" s="33"/>
      <c r="IP26" s="33"/>
      <c r="IQ26" s="33"/>
      <c r="IR26" s="33"/>
      <c r="IS26" s="33"/>
      <c r="IT26" s="33"/>
      <c r="IU26" s="33"/>
    </row>
    <row r="27" spans="1:255" ht="22.5" customHeight="1" x14ac:dyDescent="0.25">
      <c r="A27" s="18">
        <v>43003</v>
      </c>
      <c r="B27" s="4" t="s">
        <v>3</v>
      </c>
      <c r="C27" s="27">
        <v>25500</v>
      </c>
      <c r="D27" s="15"/>
      <c r="E27" s="15"/>
      <c r="F27" s="15"/>
      <c r="G27" s="15"/>
      <c r="H27" s="15"/>
      <c r="I27" s="15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/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  <c r="GH27" s="33"/>
      <c r="GI27" s="33"/>
      <c r="GJ27" s="33"/>
      <c r="GK27" s="33"/>
      <c r="GL27" s="33"/>
      <c r="GM27" s="33"/>
      <c r="GN27" s="33"/>
      <c r="GO27" s="33"/>
      <c r="GP27" s="33"/>
      <c r="GQ27" s="33"/>
      <c r="GR27" s="33"/>
      <c r="GS27" s="33"/>
      <c r="GT27" s="33"/>
      <c r="GU27" s="33"/>
      <c r="GV27" s="33"/>
      <c r="GW27" s="33"/>
      <c r="GX27" s="33"/>
      <c r="GY27" s="33"/>
      <c r="GZ27" s="33"/>
      <c r="HA27" s="33"/>
      <c r="HB27" s="33"/>
      <c r="HC27" s="33"/>
      <c r="HD27" s="33"/>
      <c r="HE27" s="33"/>
      <c r="HF27" s="33"/>
      <c r="HG27" s="33"/>
      <c r="HH27" s="33"/>
      <c r="HI27" s="33"/>
      <c r="HJ27" s="33"/>
      <c r="HK27" s="33"/>
      <c r="HL27" s="33"/>
      <c r="HM27" s="33"/>
      <c r="HN27" s="33"/>
      <c r="HO27" s="33"/>
      <c r="HP27" s="33"/>
      <c r="HQ27" s="33"/>
      <c r="HR27" s="33"/>
      <c r="HS27" s="33"/>
      <c r="HT27" s="33"/>
      <c r="HU27" s="33"/>
      <c r="HV27" s="33"/>
      <c r="HW27" s="33"/>
      <c r="HX27" s="33"/>
      <c r="HY27" s="33"/>
      <c r="HZ27" s="33"/>
      <c r="IA27" s="33"/>
      <c r="IB27" s="33"/>
      <c r="IC27" s="33"/>
      <c r="ID27" s="33"/>
      <c r="IE27" s="33"/>
      <c r="IF27" s="33"/>
      <c r="IG27" s="33"/>
      <c r="IH27" s="33"/>
      <c r="II27" s="33"/>
      <c r="IJ27" s="33"/>
      <c r="IK27" s="33"/>
      <c r="IL27" s="33"/>
      <c r="IM27" s="33"/>
      <c r="IN27" s="33"/>
      <c r="IO27" s="33"/>
      <c r="IP27" s="33"/>
      <c r="IQ27" s="33"/>
      <c r="IR27" s="33"/>
      <c r="IS27" s="33"/>
      <c r="IT27" s="33"/>
      <c r="IU27" s="33"/>
    </row>
    <row r="28" spans="1:255" ht="22.5" customHeight="1" x14ac:dyDescent="0.25">
      <c r="A28" s="18">
        <v>43003</v>
      </c>
      <c r="B28" s="4" t="s">
        <v>3</v>
      </c>
      <c r="C28" s="27">
        <v>580</v>
      </c>
      <c r="D28" s="15"/>
      <c r="E28" s="15"/>
      <c r="F28" s="15"/>
      <c r="G28" s="15"/>
      <c r="H28" s="15"/>
      <c r="I28" s="15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  <c r="HO28" s="33"/>
      <c r="HP28" s="33"/>
      <c r="HQ28" s="33"/>
      <c r="HR28" s="33"/>
      <c r="HS28" s="33"/>
      <c r="HT28" s="33"/>
      <c r="HU28" s="33"/>
      <c r="HV28" s="33"/>
      <c r="HW28" s="33"/>
      <c r="HX28" s="33"/>
      <c r="HY28" s="33"/>
      <c r="HZ28" s="33"/>
      <c r="IA28" s="33"/>
      <c r="IB28" s="33"/>
      <c r="IC28" s="33"/>
      <c r="ID28" s="33"/>
      <c r="IE28" s="33"/>
      <c r="IF28" s="33"/>
      <c r="IG28" s="33"/>
      <c r="IH28" s="33"/>
      <c r="II28" s="33"/>
      <c r="IJ28" s="33"/>
      <c r="IK28" s="33"/>
      <c r="IL28" s="33"/>
      <c r="IM28" s="33"/>
      <c r="IN28" s="33"/>
      <c r="IO28" s="33"/>
      <c r="IP28" s="33"/>
      <c r="IQ28" s="33"/>
      <c r="IR28" s="33"/>
      <c r="IS28" s="33"/>
      <c r="IT28" s="33"/>
      <c r="IU28" s="33"/>
    </row>
    <row r="29" spans="1:255" ht="22.5" customHeight="1" x14ac:dyDescent="0.25">
      <c r="A29" s="34">
        <v>43004</v>
      </c>
      <c r="B29" s="4" t="s">
        <v>3</v>
      </c>
      <c r="C29" s="27">
        <v>2721.6</v>
      </c>
      <c r="D29" s="15"/>
      <c r="E29" s="15"/>
      <c r="F29" s="15"/>
      <c r="G29" s="15"/>
      <c r="H29" s="15"/>
      <c r="I29" s="15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26"/>
      <c r="CG29" s="26"/>
      <c r="CH29" s="26"/>
      <c r="CI29" s="26"/>
      <c r="CJ29" s="26"/>
      <c r="CK29" s="26"/>
      <c r="CL29" s="26"/>
      <c r="CM29" s="26"/>
      <c r="CN29" s="26"/>
      <c r="CO29" s="26"/>
      <c r="CP29" s="26"/>
      <c r="CQ29" s="26"/>
      <c r="CR29" s="26"/>
      <c r="CS29" s="26"/>
      <c r="CT29" s="26"/>
      <c r="CU29" s="26"/>
      <c r="CV29" s="26"/>
      <c r="CW29" s="26"/>
      <c r="CX29" s="26"/>
      <c r="CY29" s="26"/>
      <c r="CZ29" s="26"/>
      <c r="DA29" s="26"/>
      <c r="DB29" s="26"/>
      <c r="DC29" s="26"/>
      <c r="DD29" s="26"/>
      <c r="DE29" s="26"/>
      <c r="DF29" s="26"/>
      <c r="DG29" s="26"/>
      <c r="DH29" s="26"/>
      <c r="DI29" s="26"/>
      <c r="DJ29" s="26"/>
      <c r="DK29" s="26"/>
      <c r="DL29" s="26"/>
      <c r="DM29" s="26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  <c r="EB29" s="26"/>
      <c r="EC29" s="26"/>
      <c r="ED29" s="26"/>
      <c r="EE29" s="26"/>
      <c r="EF29" s="26"/>
      <c r="EG29" s="26"/>
      <c r="EH29" s="26"/>
      <c r="EI29" s="26"/>
      <c r="EJ29" s="26"/>
      <c r="EK29" s="26"/>
      <c r="EL29" s="26"/>
      <c r="EM29" s="26"/>
      <c r="EN29" s="26"/>
      <c r="EO29" s="26"/>
      <c r="EP29" s="26"/>
      <c r="EQ29" s="26"/>
      <c r="ER29" s="26"/>
      <c r="ES29" s="26"/>
      <c r="ET29" s="26"/>
      <c r="EU29" s="26"/>
      <c r="EV29" s="26"/>
      <c r="EW29" s="26"/>
      <c r="EX29" s="26"/>
      <c r="EY29" s="26"/>
      <c r="EZ29" s="26"/>
      <c r="FA29" s="26"/>
      <c r="FB29" s="26"/>
      <c r="FC29" s="26"/>
      <c r="FD29" s="26"/>
      <c r="FE29" s="26"/>
      <c r="FF29" s="26"/>
      <c r="FG29" s="26"/>
      <c r="FH29" s="26"/>
      <c r="FI29" s="26"/>
      <c r="FJ29" s="26"/>
      <c r="FK29" s="26"/>
      <c r="FL29" s="26"/>
      <c r="FM29" s="26"/>
      <c r="FN29" s="26"/>
      <c r="FO29" s="26"/>
      <c r="FP29" s="26"/>
      <c r="FQ29" s="26"/>
      <c r="FR29" s="26"/>
      <c r="FS29" s="26"/>
      <c r="FT29" s="26"/>
      <c r="FU29" s="26"/>
      <c r="FV29" s="26"/>
      <c r="FW29" s="26"/>
      <c r="FX29" s="26"/>
      <c r="FY29" s="26"/>
      <c r="FZ29" s="26"/>
      <c r="GA29" s="26"/>
      <c r="GB29" s="26"/>
      <c r="GC29" s="26"/>
      <c r="GD29" s="26"/>
      <c r="GE29" s="26"/>
      <c r="GF29" s="26"/>
      <c r="GG29" s="26"/>
      <c r="GH29" s="26"/>
      <c r="GI29" s="26"/>
      <c r="GJ29" s="26"/>
      <c r="GK29" s="26"/>
      <c r="GL29" s="26"/>
      <c r="GM29" s="26"/>
      <c r="GN29" s="26"/>
      <c r="GO29" s="26"/>
      <c r="GP29" s="26"/>
      <c r="GQ29" s="26"/>
      <c r="GR29" s="26"/>
      <c r="GS29" s="26"/>
      <c r="GT29" s="26"/>
      <c r="GU29" s="26"/>
      <c r="GV29" s="26"/>
      <c r="GW29" s="26"/>
      <c r="GX29" s="26"/>
      <c r="GY29" s="26"/>
      <c r="GZ29" s="26"/>
      <c r="HA29" s="26"/>
      <c r="HB29" s="26"/>
      <c r="HC29" s="26"/>
      <c r="HD29" s="26"/>
      <c r="HE29" s="26"/>
      <c r="HF29" s="26"/>
      <c r="HG29" s="26"/>
      <c r="HH29" s="26"/>
      <c r="HI29" s="26"/>
      <c r="HJ29" s="26"/>
      <c r="HK29" s="26"/>
      <c r="HL29" s="26"/>
      <c r="HM29" s="26"/>
      <c r="HN29" s="26"/>
      <c r="HO29" s="26"/>
      <c r="HP29" s="26"/>
      <c r="HQ29" s="26"/>
      <c r="HR29" s="26"/>
      <c r="HS29" s="26"/>
      <c r="HT29" s="26"/>
      <c r="HU29" s="26"/>
      <c r="HV29" s="26"/>
      <c r="HW29" s="26"/>
      <c r="HX29" s="26"/>
      <c r="HY29" s="26"/>
      <c r="HZ29" s="26"/>
      <c r="IA29" s="26"/>
      <c r="IB29" s="26"/>
      <c r="IC29" s="26"/>
      <c r="ID29" s="26"/>
      <c r="IE29" s="26"/>
      <c r="IF29" s="26"/>
      <c r="IG29" s="26"/>
      <c r="IH29" s="26"/>
      <c r="II29" s="26"/>
      <c r="IJ29" s="26"/>
      <c r="IK29" s="26"/>
      <c r="IL29" s="26"/>
      <c r="IM29" s="26"/>
      <c r="IN29" s="26"/>
      <c r="IO29" s="26"/>
      <c r="IP29" s="26"/>
      <c r="IQ29" s="26"/>
      <c r="IR29" s="26"/>
      <c r="IS29" s="26"/>
      <c r="IT29" s="26"/>
      <c r="IU29" s="26"/>
    </row>
    <row r="30" spans="1:255" ht="22.5" customHeight="1" x14ac:dyDescent="0.25">
      <c r="A30" s="34">
        <v>43004</v>
      </c>
      <c r="B30" s="4" t="s">
        <v>61</v>
      </c>
      <c r="C30" s="27">
        <v>1540.5</v>
      </c>
      <c r="D30" s="15"/>
      <c r="E30" s="15"/>
      <c r="F30" s="15"/>
      <c r="G30" s="15"/>
      <c r="H30" s="15"/>
      <c r="I30" s="15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</row>
    <row r="31" spans="1:255" ht="22.5" customHeight="1" x14ac:dyDescent="0.25">
      <c r="A31" s="34">
        <v>43005</v>
      </c>
      <c r="B31" s="4" t="s">
        <v>62</v>
      </c>
      <c r="C31" s="27">
        <v>23.71</v>
      </c>
      <c r="D31" s="15"/>
      <c r="E31" s="15"/>
      <c r="F31" s="15"/>
      <c r="G31" s="15"/>
      <c r="H31" s="15"/>
      <c r="I31" s="15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  <c r="CY31" s="26"/>
      <c r="CZ31" s="26"/>
      <c r="DA31" s="26"/>
      <c r="DB31" s="26"/>
      <c r="DC31" s="26"/>
      <c r="DD31" s="26"/>
      <c r="DE31" s="26"/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  <c r="EB31" s="26"/>
      <c r="EC31" s="26"/>
      <c r="ED31" s="26"/>
      <c r="EE31" s="26"/>
      <c r="EF31" s="26"/>
      <c r="EG31" s="26"/>
      <c r="EH31" s="26"/>
      <c r="EI31" s="26"/>
      <c r="EJ31" s="26"/>
      <c r="EK31" s="26"/>
      <c r="EL31" s="26"/>
      <c r="EM31" s="26"/>
      <c r="EN31" s="26"/>
      <c r="EO31" s="26"/>
      <c r="EP31" s="26"/>
      <c r="EQ31" s="26"/>
      <c r="ER31" s="26"/>
      <c r="ES31" s="26"/>
      <c r="ET31" s="26"/>
      <c r="EU31" s="26"/>
      <c r="EV31" s="26"/>
      <c r="EW31" s="26"/>
      <c r="EX31" s="26"/>
      <c r="EY31" s="26"/>
      <c r="EZ31" s="26"/>
      <c r="FA31" s="26"/>
      <c r="FB31" s="26"/>
      <c r="FC31" s="26"/>
      <c r="FD31" s="26"/>
      <c r="FE31" s="26"/>
      <c r="FF31" s="26"/>
      <c r="FG31" s="26"/>
      <c r="FH31" s="26"/>
      <c r="FI31" s="26"/>
      <c r="FJ31" s="26"/>
      <c r="FK31" s="26"/>
      <c r="FL31" s="26"/>
      <c r="FM31" s="26"/>
      <c r="FN31" s="26"/>
      <c r="FO31" s="26"/>
      <c r="FP31" s="26"/>
      <c r="FQ31" s="26"/>
      <c r="FR31" s="26"/>
      <c r="FS31" s="26"/>
      <c r="FT31" s="26"/>
      <c r="FU31" s="26"/>
      <c r="FV31" s="26"/>
      <c r="FW31" s="26"/>
      <c r="FX31" s="26"/>
      <c r="FY31" s="26"/>
      <c r="FZ31" s="26"/>
      <c r="GA31" s="26"/>
      <c r="GB31" s="26"/>
      <c r="GC31" s="26"/>
      <c r="GD31" s="26"/>
      <c r="GE31" s="26"/>
      <c r="GF31" s="26"/>
      <c r="GG31" s="26"/>
      <c r="GH31" s="26"/>
      <c r="GI31" s="26"/>
      <c r="GJ31" s="26"/>
      <c r="GK31" s="26"/>
      <c r="GL31" s="26"/>
      <c r="GM31" s="26"/>
      <c r="GN31" s="26"/>
      <c r="GO31" s="26"/>
      <c r="GP31" s="26"/>
      <c r="GQ31" s="26"/>
      <c r="GR31" s="26"/>
      <c r="GS31" s="26"/>
      <c r="GT31" s="26"/>
      <c r="GU31" s="26"/>
      <c r="GV31" s="26"/>
      <c r="GW31" s="26"/>
      <c r="GX31" s="26"/>
      <c r="GY31" s="26"/>
      <c r="GZ31" s="26"/>
      <c r="HA31" s="26"/>
      <c r="HB31" s="26"/>
      <c r="HC31" s="26"/>
      <c r="HD31" s="26"/>
      <c r="HE31" s="26"/>
      <c r="HF31" s="26"/>
      <c r="HG31" s="26"/>
      <c r="HH31" s="26"/>
      <c r="HI31" s="26"/>
      <c r="HJ31" s="26"/>
      <c r="HK31" s="26"/>
      <c r="HL31" s="26"/>
      <c r="HM31" s="26"/>
      <c r="HN31" s="26"/>
      <c r="HO31" s="26"/>
      <c r="HP31" s="26"/>
      <c r="HQ31" s="26"/>
      <c r="HR31" s="26"/>
      <c r="HS31" s="26"/>
      <c r="HT31" s="26"/>
      <c r="HU31" s="26"/>
      <c r="HV31" s="26"/>
      <c r="HW31" s="26"/>
      <c r="HX31" s="26"/>
      <c r="HY31" s="26"/>
      <c r="HZ31" s="26"/>
      <c r="IA31" s="26"/>
      <c r="IB31" s="26"/>
      <c r="IC31" s="26"/>
      <c r="ID31" s="26"/>
      <c r="IE31" s="26"/>
      <c r="IF31" s="26"/>
      <c r="IG31" s="26"/>
      <c r="IH31" s="26"/>
      <c r="II31" s="26"/>
      <c r="IJ31" s="26"/>
      <c r="IK31" s="26"/>
      <c r="IL31" s="26"/>
      <c r="IM31" s="26"/>
      <c r="IN31" s="26"/>
      <c r="IO31" s="26"/>
      <c r="IP31" s="26"/>
      <c r="IQ31" s="26"/>
      <c r="IR31" s="26"/>
      <c r="IS31" s="26"/>
      <c r="IT31" s="26"/>
      <c r="IU31" s="26"/>
    </row>
    <row r="32" spans="1:255" ht="22.5" customHeight="1" thickBot="1" x14ac:dyDescent="0.3">
      <c r="A32" s="18">
        <v>43006</v>
      </c>
      <c r="B32" s="4" t="s">
        <v>61</v>
      </c>
      <c r="C32" s="27">
        <v>75</v>
      </c>
      <c r="D32" s="15"/>
      <c r="E32" s="15"/>
      <c r="F32" s="15"/>
      <c r="G32" s="15"/>
      <c r="H32" s="15"/>
      <c r="I32" s="15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  <c r="EB32" s="26"/>
      <c r="EC32" s="26"/>
      <c r="ED32" s="26"/>
      <c r="EE32" s="26"/>
      <c r="EF32" s="26"/>
      <c r="EG32" s="26"/>
      <c r="EH32" s="26"/>
      <c r="EI32" s="26"/>
      <c r="EJ32" s="26"/>
      <c r="EK32" s="26"/>
      <c r="EL32" s="26"/>
      <c r="EM32" s="26"/>
      <c r="EN32" s="26"/>
      <c r="EO32" s="26"/>
      <c r="EP32" s="26"/>
      <c r="EQ32" s="26"/>
      <c r="ER32" s="26"/>
      <c r="ES32" s="26"/>
      <c r="ET32" s="26"/>
      <c r="EU32" s="26"/>
      <c r="EV32" s="26"/>
      <c r="EW32" s="26"/>
      <c r="EX32" s="26"/>
      <c r="EY32" s="26"/>
      <c r="EZ32" s="26"/>
      <c r="FA32" s="26"/>
      <c r="FB32" s="26"/>
      <c r="FC32" s="26"/>
      <c r="FD32" s="26"/>
      <c r="FE32" s="26"/>
      <c r="FF32" s="26"/>
      <c r="FG32" s="26"/>
      <c r="FH32" s="26"/>
      <c r="FI32" s="26"/>
      <c r="FJ32" s="26"/>
      <c r="FK32" s="26"/>
      <c r="FL32" s="26"/>
      <c r="FM32" s="26"/>
      <c r="FN32" s="26"/>
      <c r="FO32" s="26"/>
      <c r="FP32" s="26"/>
      <c r="FQ32" s="26"/>
      <c r="FR32" s="26"/>
      <c r="FS32" s="26"/>
      <c r="FT32" s="26"/>
      <c r="FU32" s="26"/>
      <c r="FV32" s="26"/>
      <c r="FW32" s="26"/>
      <c r="FX32" s="26"/>
      <c r="FY32" s="26"/>
      <c r="FZ32" s="26"/>
      <c r="GA32" s="26"/>
      <c r="GB32" s="26"/>
      <c r="GC32" s="26"/>
      <c r="GD32" s="26"/>
      <c r="GE32" s="26"/>
      <c r="GF32" s="26"/>
      <c r="GG32" s="26"/>
      <c r="GH32" s="26"/>
      <c r="GI32" s="26"/>
      <c r="GJ32" s="26"/>
      <c r="GK32" s="26"/>
      <c r="GL32" s="26"/>
      <c r="GM32" s="26"/>
      <c r="GN32" s="26"/>
      <c r="GO32" s="26"/>
      <c r="GP32" s="26"/>
      <c r="GQ32" s="26"/>
      <c r="GR32" s="26"/>
      <c r="GS32" s="26"/>
      <c r="GT32" s="26"/>
      <c r="GU32" s="26"/>
      <c r="GV32" s="26"/>
      <c r="GW32" s="26"/>
      <c r="GX32" s="26"/>
      <c r="GY32" s="26"/>
      <c r="GZ32" s="26"/>
      <c r="HA32" s="26"/>
      <c r="HB32" s="26"/>
      <c r="HC32" s="26"/>
      <c r="HD32" s="26"/>
      <c r="HE32" s="26"/>
      <c r="HF32" s="26"/>
      <c r="HG32" s="26"/>
      <c r="HH32" s="26"/>
      <c r="HI32" s="26"/>
      <c r="HJ32" s="26"/>
      <c r="HK32" s="26"/>
      <c r="HL32" s="26"/>
      <c r="HM32" s="26"/>
      <c r="HN32" s="26"/>
      <c r="HO32" s="26"/>
      <c r="HP32" s="26"/>
      <c r="HQ32" s="26"/>
      <c r="HR32" s="26"/>
      <c r="HS32" s="26"/>
      <c r="HT32" s="26"/>
      <c r="HU32" s="26"/>
      <c r="HV32" s="26"/>
      <c r="HW32" s="26"/>
      <c r="HX32" s="26"/>
      <c r="HY32" s="26"/>
      <c r="HZ32" s="26"/>
      <c r="IA32" s="26"/>
      <c r="IB32" s="26"/>
      <c r="IC32" s="26"/>
      <c r="ID32" s="26"/>
      <c r="IE32" s="26"/>
      <c r="IF32" s="26"/>
      <c r="IG32" s="26"/>
      <c r="IH32" s="26"/>
      <c r="II32" s="26"/>
      <c r="IJ32" s="26"/>
      <c r="IK32" s="26"/>
      <c r="IL32" s="26"/>
      <c r="IM32" s="26"/>
      <c r="IN32" s="26"/>
      <c r="IO32" s="26"/>
      <c r="IP32" s="26"/>
      <c r="IQ32" s="26"/>
      <c r="IR32" s="26"/>
      <c r="IS32" s="26"/>
      <c r="IT32" s="26"/>
      <c r="IU32" s="26"/>
    </row>
    <row r="33" spans="1:4" ht="15.75" thickBot="1" x14ac:dyDescent="0.3">
      <c r="A33" s="20"/>
      <c r="B33" s="6" t="s">
        <v>2</v>
      </c>
      <c r="C33" s="17">
        <f>SUM(C3:C32)</f>
        <v>658198.38</v>
      </c>
    </row>
    <row r="35" spans="1:4" x14ac:dyDescent="0.25">
      <c r="A35" s="21"/>
      <c r="B35" s="14"/>
      <c r="C35" s="22"/>
    </row>
    <row r="36" spans="1:4" x14ac:dyDescent="0.25">
      <c r="A36" s="21"/>
      <c r="B36" s="14"/>
      <c r="C36" s="22"/>
      <c r="D36" s="19"/>
    </row>
    <row r="37" spans="1:4" x14ac:dyDescent="0.25">
      <c r="A37" s="21"/>
      <c r="B37" s="14"/>
      <c r="C37" s="22"/>
    </row>
    <row r="38" spans="1:4" x14ac:dyDescent="0.25">
      <c r="A38" s="21"/>
      <c r="B38" s="14"/>
      <c r="C38" s="22"/>
    </row>
    <row r="39" spans="1:4" x14ac:dyDescent="0.25">
      <c r="A39" s="21"/>
      <c r="B39" s="14"/>
      <c r="C39" s="22"/>
    </row>
    <row r="40" spans="1:4" x14ac:dyDescent="0.25">
      <c r="A40" s="21"/>
      <c r="B40" s="14"/>
      <c r="C40" s="22"/>
    </row>
    <row r="41" spans="1:4" x14ac:dyDescent="0.25">
      <c r="A41" s="21"/>
      <c r="B41" s="14"/>
      <c r="C41" s="22"/>
    </row>
    <row r="42" spans="1:4" x14ac:dyDescent="0.25">
      <c r="A42" s="21"/>
      <c r="B42" s="14"/>
      <c r="C42" s="22"/>
    </row>
    <row r="43" spans="1:4" x14ac:dyDescent="0.25">
      <c r="A43" s="21"/>
      <c r="B43" s="14"/>
      <c r="C43" s="22"/>
    </row>
    <row r="44" spans="1:4" x14ac:dyDescent="0.25">
      <c r="A44" s="21"/>
      <c r="B44" s="14"/>
      <c r="C44" s="22"/>
    </row>
    <row r="45" spans="1:4" x14ac:dyDescent="0.25">
      <c r="A45" s="21"/>
      <c r="B45" s="14"/>
      <c r="C45" s="22"/>
    </row>
    <row r="46" spans="1:4" x14ac:dyDescent="0.25">
      <c r="A46" s="21"/>
      <c r="B46" s="14"/>
      <c r="C46" s="22"/>
    </row>
    <row r="47" spans="1:4" x14ac:dyDescent="0.25">
      <c r="A47" s="21"/>
      <c r="B47" s="14"/>
      <c r="C47" s="22"/>
    </row>
    <row r="48" spans="1:4" x14ac:dyDescent="0.25">
      <c r="A48" s="21"/>
      <c r="B48" s="14"/>
      <c r="C48" s="22"/>
    </row>
  </sheetData>
  <autoFilter ref="A2:IU33"/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</vt:lpstr>
      <vt:lpstr>Приход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Ольга Валентиновна - Старший бухгалтер Владивосток Пиво</dc:creator>
  <cp:lastModifiedBy>SERGIO</cp:lastModifiedBy>
  <dcterms:created xsi:type="dcterms:W3CDTF">2006-09-27T17:33:49Z</dcterms:created>
  <dcterms:modified xsi:type="dcterms:W3CDTF">2017-12-18T14:00:51Z</dcterms:modified>
</cp:coreProperties>
</file>